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C20CE351-89B0-4125-B9C4-E82946AB1D5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2" i="1"/>
  <c r="J3" i="1" l="1"/>
  <c r="J2" i="1"/>
  <c r="K3" i="1" l="1"/>
  <c r="L3" i="1" s="1"/>
  <c r="K2" i="1"/>
  <c r="L2" i="1" s="1"/>
</calcChain>
</file>

<file path=xl/sharedStrings.xml><?xml version="1.0" encoding="utf-8"?>
<sst xmlns="http://schemas.openxmlformats.org/spreadsheetml/2006/main" count="30" uniqueCount="26">
  <si>
    <t>Lotto</t>
  </si>
  <si>
    <t>ATC</t>
  </si>
  <si>
    <t>CIG</t>
  </si>
  <si>
    <t>Descrizione lotto</t>
  </si>
  <si>
    <t>Dosaggio</t>
  </si>
  <si>
    <t>Unità misura per la formulazione del prezzo</t>
  </si>
  <si>
    <t>Forma Farmaceutica</t>
  </si>
  <si>
    <t>Data scadenza fornitura (esclusa eventuale proroga)</t>
  </si>
  <si>
    <t>SIMOG</t>
  </si>
  <si>
    <t>Data attivazione convenzione</t>
  </si>
  <si>
    <t>Base Asta (Euro)</t>
  </si>
  <si>
    <t xml:space="preserve">Importo complessivo del lotto </t>
  </si>
  <si>
    <t xml:space="preserve">Importo lotto </t>
  </si>
  <si>
    <t>Vedasi determina di aggiudicazione</t>
  </si>
  <si>
    <t>IMMUNOGLOBULINE UMANE NORMALI PER SOMMINISTRAZIONE INTRAVASCOLARE</t>
  </si>
  <si>
    <t>tutti i dosaggi</t>
  </si>
  <si>
    <t>grammo</t>
  </si>
  <si>
    <t>Opzione quantitativa in aumento 20% (ex art.106 c.1, lett.a)</t>
  </si>
  <si>
    <t>POLVERE/SOLUZIONE INIETTABILE</t>
  </si>
  <si>
    <t>IMMUNOGLOBULINE UMANE NORMALI PER SOMMINISTRAZIONE EXTRA VASCOLARE</t>
  </si>
  <si>
    <t>SOLUZIONE INIETTABILE</t>
  </si>
  <si>
    <t>J06BA02</t>
  </si>
  <si>
    <t>J06BA01</t>
  </si>
  <si>
    <t>12 mesi</t>
  </si>
  <si>
    <t xml:space="preserve">Quantità PIEMONTE (grammo)
</t>
  </si>
  <si>
    <t>Quantità totale
in gara (grammo)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</si>
</sst>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#,##0.00000"/>
    <numFmt numFmtId="166" formatCode="_-* #,##0.00\ _€_-;\-* #,##0.00\ _€_-;_-* &quot;-&quot;??\ _€_-;_-@_-"/>
    <numFmt numFmtId="167" formatCode="#,##0.000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  <xf numFmtId="0" fontId="9" fillId="0" borderId="0" applyBorder="0" applyProtection="0">
      <alignment horizontal="left"/>
    </xf>
    <xf numFmtId="0" fontId="10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49" fontId="1" fillId="3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0" fillId="0" borderId="0" xfId="0" applyAlignment="1">
      <alignment horizontal="center"/>
    </xf>
    <xf numFmtId="14" fontId="0" fillId="0" borderId="1" xfId="0" applyNumberFormat="1" applyBorder="1" applyAlignment="1">
      <alignment wrapText="1"/>
    </xf>
    <xf numFmtId="164" fontId="0" fillId="0" borderId="1" xfId="0" applyNumberFormat="1" applyBorder="1"/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 applyProtection="1">
      <alignment wrapText="1"/>
      <protection locked="0"/>
    </xf>
    <xf numFmtId="165" fontId="5" fillId="0" borderId="1" xfId="0" applyNumberFormat="1" applyFont="1" applyBorder="1" applyAlignment="1" applyProtection="1">
      <alignment wrapText="1"/>
      <protection locked="0"/>
    </xf>
    <xf numFmtId="14" fontId="0" fillId="0" borderId="1" xfId="0" applyNumberFormat="1" applyBorder="1" applyAlignment="1">
      <alignment horizontal="left" wrapText="1"/>
    </xf>
    <xf numFmtId="166" fontId="0" fillId="0" borderId="0" xfId="0" applyNumberFormat="1"/>
    <xf numFmtId="44" fontId="0" fillId="0" borderId="1" xfId="4" applyFont="1" applyBorder="1"/>
    <xf numFmtId="49" fontId="0" fillId="0" borderId="1" xfId="0" applyNumberFormat="1" applyBorder="1" applyAlignment="1">
      <alignment horizontal="center"/>
    </xf>
    <xf numFmtId="49" fontId="11" fillId="4" borderId="4" xfId="0" applyNumberFormat="1" applyFont="1" applyFill="1" applyBorder="1" applyAlignment="1">
      <alignment horizontal="center" vertical="center" wrapText="1"/>
    </xf>
    <xf numFmtId="167" fontId="6" fillId="5" borderId="4" xfId="0" applyNumberFormat="1" applyFont="1" applyFill="1" applyBorder="1" applyAlignment="1">
      <alignment wrapText="1"/>
    </xf>
    <xf numFmtId="164" fontId="0" fillId="0" borderId="1" xfId="1" applyNumberFormat="1" applyFont="1" applyBorder="1" applyAlignment="1">
      <alignment wrapText="1"/>
    </xf>
  </cellXfs>
  <cellStyles count="12">
    <cellStyle name="Categoria tabella pivot" xfId="9" xr:uid="{00000000-0005-0000-0000-000000000000}"/>
    <cellStyle name="Migliaia" xfId="1" builtinId="3"/>
    <cellStyle name="Migliaia 2" xfId="3" xr:uid="{00000000-0005-0000-0000-000002000000}"/>
    <cellStyle name="Migliaia 3" xfId="2" xr:uid="{00000000-0005-0000-0000-000003000000}"/>
    <cellStyle name="Migliaia 4" xfId="5" xr:uid="{00000000-0005-0000-0000-000004000000}"/>
    <cellStyle name="Normale" xfId="0" builtinId="0"/>
    <cellStyle name="Normale 3" xfId="7" xr:uid="{00000000-0005-0000-0000-000006000000}"/>
    <cellStyle name="Normale 4" xfId="8" xr:uid="{00000000-0005-0000-0000-000007000000}"/>
    <cellStyle name="Normale 9" xfId="10" xr:uid="{00000000-0005-0000-0000-000008000000}"/>
    <cellStyle name="TableStyleLight1 2" xfId="6" xr:uid="{00000000-0005-0000-0000-000009000000}"/>
    <cellStyle name="Valuta" xfId="4" builtinId="4"/>
    <cellStyle name="Valuta 2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"/>
  <sheetViews>
    <sheetView tabSelected="1" workbookViewId="0">
      <selection sqref="A1:A1048576"/>
    </sheetView>
  </sheetViews>
  <sheetFormatPr defaultColWidth="8.85546875" defaultRowHeight="15" x14ac:dyDescent="0.25"/>
  <cols>
    <col min="2" max="2" width="9.42578125" customWidth="1"/>
    <col min="3" max="3" width="36.5703125" customWidth="1"/>
    <col min="4" max="4" width="28.140625" customWidth="1"/>
    <col min="5" max="5" width="15" style="7" customWidth="1"/>
    <col min="6" max="6" width="12.28515625" customWidth="1"/>
    <col min="7" max="7" width="15.85546875" bestFit="1" customWidth="1"/>
    <col min="8" max="8" width="14.28515625" customWidth="1"/>
    <col min="9" max="11" width="17.42578125" customWidth="1"/>
    <col min="12" max="12" width="18.7109375" customWidth="1"/>
    <col min="13" max="13" width="17.42578125" style="1" customWidth="1"/>
    <col min="14" max="14" width="17" customWidth="1"/>
    <col min="16" max="16" width="11.28515625" bestFit="1" customWidth="1"/>
  </cols>
  <sheetData>
    <row r="1" spans="1:16" ht="59.25" customHeight="1" x14ac:dyDescent="0.25">
      <c r="A1" s="4" t="s">
        <v>0</v>
      </c>
      <c r="B1" s="4" t="s">
        <v>1</v>
      </c>
      <c r="C1" s="4" t="s">
        <v>3</v>
      </c>
      <c r="D1" s="5" t="s">
        <v>6</v>
      </c>
      <c r="E1" s="4" t="s">
        <v>4</v>
      </c>
      <c r="F1" s="3" t="s">
        <v>10</v>
      </c>
      <c r="G1" s="4" t="s">
        <v>5</v>
      </c>
      <c r="H1" s="4" t="s">
        <v>24</v>
      </c>
      <c r="I1" s="4" t="s">
        <v>25</v>
      </c>
      <c r="J1" s="4" t="s">
        <v>12</v>
      </c>
      <c r="K1" s="17" t="s">
        <v>17</v>
      </c>
      <c r="L1" s="4" t="s">
        <v>11</v>
      </c>
      <c r="M1" s="4" t="s">
        <v>9</v>
      </c>
      <c r="N1" s="5" t="s">
        <v>7</v>
      </c>
      <c r="O1" s="4" t="s">
        <v>8</v>
      </c>
      <c r="P1" s="4" t="s">
        <v>2</v>
      </c>
    </row>
    <row r="2" spans="1:16" ht="63.75" customHeight="1" x14ac:dyDescent="0.25">
      <c r="A2" s="2">
        <v>1</v>
      </c>
      <c r="B2" s="10" t="s">
        <v>21</v>
      </c>
      <c r="C2" s="10" t="s">
        <v>14</v>
      </c>
      <c r="D2" s="10" t="s">
        <v>18</v>
      </c>
      <c r="E2" s="11" t="s">
        <v>15</v>
      </c>
      <c r="F2" s="12"/>
      <c r="G2" s="16" t="s">
        <v>16</v>
      </c>
      <c r="H2" s="19">
        <v>100000</v>
      </c>
      <c r="I2" s="9">
        <f>TRUNC(H2,0)</f>
        <v>100000</v>
      </c>
      <c r="J2" s="15">
        <f>ROUND(I2*F2,2)</f>
        <v>0</v>
      </c>
      <c r="K2" s="18">
        <f>ROUND(((20*J2)/100),5)</f>
        <v>0</v>
      </c>
      <c r="L2" s="15">
        <f>ROUND((J2+K2),5)</f>
        <v>0</v>
      </c>
      <c r="M2" s="8" t="s">
        <v>13</v>
      </c>
      <c r="N2" s="13" t="s">
        <v>23</v>
      </c>
      <c r="O2" s="2"/>
      <c r="P2" s="2"/>
    </row>
    <row r="3" spans="1:16" ht="82.5" customHeight="1" x14ac:dyDescent="0.25">
      <c r="A3" s="2">
        <v>2</v>
      </c>
      <c r="B3" s="10" t="s">
        <v>22</v>
      </c>
      <c r="C3" s="10" t="s">
        <v>19</v>
      </c>
      <c r="D3" s="10" t="s">
        <v>20</v>
      </c>
      <c r="E3" s="11" t="s">
        <v>15</v>
      </c>
      <c r="F3" s="12"/>
      <c r="G3" s="16" t="s">
        <v>16</v>
      </c>
      <c r="H3" s="6">
        <v>73500</v>
      </c>
      <c r="I3" s="9">
        <f>TRUNC(H3,0)</f>
        <v>73500</v>
      </c>
      <c r="J3" s="15">
        <f>ROUND(I3*F3,2)</f>
        <v>0</v>
      </c>
      <c r="K3" s="18">
        <f>ROUND(((20*J3)/100),5)</f>
        <v>0</v>
      </c>
      <c r="L3" s="15">
        <f>ROUND((J3+K3),5)</f>
        <v>0</v>
      </c>
      <c r="M3" s="8" t="s">
        <v>13</v>
      </c>
      <c r="N3" s="13" t="s">
        <v>23</v>
      </c>
      <c r="O3" s="2"/>
      <c r="P3" s="2"/>
    </row>
    <row r="5" spans="1:16" x14ac:dyDescent="0.25">
      <c r="J5" s="14"/>
      <c r="K5" s="14"/>
      <c r="L5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2023-07-07T08:00:03Z</dcterms:modified>
</cp:coreProperties>
</file>